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O-LINE\Desktop\"/>
    </mc:Choice>
  </mc:AlternateContent>
  <xr:revisionPtr revIDLastSave="0" documentId="13_ncr:1_{39D1608D-89A8-44CE-A11B-C12DF6F9456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C22" i="1" l="1"/>
  <c r="F22" i="1" s="1"/>
  <c r="C21" i="1"/>
  <c r="F21" i="1" s="1"/>
  <c r="C20" i="1"/>
  <c r="F20" i="1" s="1"/>
  <c r="F8" i="1"/>
  <c r="C19" i="1"/>
  <c r="F19" i="1" s="1"/>
  <c r="C17" i="1"/>
  <c r="F17" i="1" s="1"/>
  <c r="C16" i="1"/>
  <c r="F16" i="1" s="1"/>
  <c r="C15" i="1"/>
  <c r="F15" i="1" s="1"/>
  <c r="C14" i="1"/>
  <c r="F14" i="1" s="1"/>
  <c r="C18" i="1" l="1"/>
  <c r="F18" i="1" s="1"/>
  <c r="F26" i="1" s="1"/>
  <c r="F27" i="1" s="1"/>
  <c r="F28" i="1" s="1"/>
</calcChain>
</file>

<file path=xl/sharedStrings.xml><?xml version="1.0" encoding="utf-8"?>
<sst xmlns="http://schemas.openxmlformats.org/spreadsheetml/2006/main" count="41" uniqueCount="39">
  <si>
    <t xml:space="preserve">BROJ </t>
  </si>
  <si>
    <t xml:space="preserve">ŠIRINA SKELE </t>
  </si>
  <si>
    <t>m2</t>
  </si>
  <si>
    <t>ETAŽA</t>
  </si>
  <si>
    <t>min.  2 etaže</t>
  </si>
  <si>
    <t>broj segmenata</t>
  </si>
  <si>
    <t>(1 etaža =2 m)</t>
  </si>
  <si>
    <t>R.br.</t>
  </si>
  <si>
    <t xml:space="preserve">               OPIS PROIZVODA</t>
  </si>
  <si>
    <t>kom</t>
  </si>
  <si>
    <t>iznos stavke-€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</si>
  <si>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</si>
  <si>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</si>
  <si>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</si>
  <si>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</si>
  <si>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</si>
  <si>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</si>
  <si>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</si>
  <si>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</si>
  <si>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</si>
  <si>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                               ukupno bez poreza :</t>
  </si>
  <si>
    <t>€</t>
  </si>
  <si>
    <t xml:space="preserve">                                                                  porez 25%</t>
  </si>
  <si>
    <t xml:space="preserve">                                              ukupan iznos naplate:</t>
  </si>
  <si>
    <t>(1 segmet =1,75m)</t>
  </si>
  <si>
    <t>1190 H okvir bojani 200/105</t>
  </si>
  <si>
    <t>1191 Željezna  podnica 173/50 cm</t>
  </si>
  <si>
    <t xml:space="preserve">1192   Željezna podnica s otvorom i ljestvama 173/100cm </t>
  </si>
  <si>
    <t>1193 Horizontalni profil 173 cm</t>
  </si>
  <si>
    <t>1194 Dijagonalni profil 213 cm</t>
  </si>
  <si>
    <t>1196  Bočna ograda 105 cm</t>
  </si>
  <si>
    <t>1197  Zaštitna daska u zoni stopala 105 cm</t>
  </si>
  <si>
    <t>1198  Zaštitna daska u zoni stopala 183 cm</t>
  </si>
  <si>
    <t>10.</t>
  </si>
  <si>
    <t xml:space="preserve">          GRAĐEVINSKA  SKELA (ukupna širina podnica 100 cm)  </t>
  </si>
  <si>
    <t>U zelena polja upisati željene količine</t>
  </si>
  <si>
    <t>cijena: €/kom</t>
  </si>
  <si>
    <t>1186 Navojna stopa 60 cm</t>
  </si>
  <si>
    <t>1189  Sidro za skelu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</si>
</sst>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8"/>
      <color rgb="FF000000"/>
      <name val="Calibri"/>
      <family val="2"/>
      <charset val="238"/>
    </font>
    <font>
      <b/>
      <i/>
      <sz val="2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i/>
      <sz val="11"/>
      <color theme="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7B59"/>
        <bgColor rgb="FFFF6600"/>
      </patternFill>
    </fill>
    <fill>
      <patternFill patternType="solid">
        <fgColor rgb="FFA9D18E"/>
        <bgColor rgb="FF99CCFF"/>
      </patternFill>
    </fill>
    <fill>
      <patternFill patternType="solid">
        <fgColor rgb="FFDDDDDD"/>
        <bgColor rgb="FFCCFFCC"/>
      </patternFill>
    </fill>
    <fill>
      <patternFill patternType="solid">
        <fgColor theme="2" tint="-0.249977111117893"/>
        <bgColor rgb="FF80808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5" borderId="7" xfId="0" applyFont="1" applyFill="1" applyBorder="1" applyProtection="1">
      <protection locked="0"/>
    </xf>
    <xf numFmtId="0" fontId="6" fillId="5" borderId="8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9" borderId="0" xfId="0" applyFill="1" applyProtection="1">
      <protection locked="0"/>
    </xf>
    <xf numFmtId="0" fontId="0" fillId="0" borderId="0" xfId="0" applyProtection="1"/>
    <xf numFmtId="0" fontId="0" fillId="9" borderId="0" xfId="0" applyFill="1" applyProtection="1"/>
    <xf numFmtId="0" fontId="1" fillId="10" borderId="0" xfId="0" applyFont="1" applyFill="1" applyProtection="1"/>
    <xf numFmtId="0" fontId="0" fillId="10" borderId="0" xfId="0" applyFill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3" fillId="3" borderId="3" xfId="0" applyFont="1" applyFill="1" applyBorder="1" applyProtection="1"/>
    <xf numFmtId="0" fontId="2" fillId="0" borderId="4" xfId="0" applyFont="1" applyBorder="1" applyProtection="1"/>
    <xf numFmtId="0" fontId="0" fillId="3" borderId="5" xfId="0" applyFill="1" applyBorder="1" applyProtection="1"/>
    <xf numFmtId="0" fontId="0" fillId="4" borderId="4" xfId="0" applyFill="1" applyBorder="1" applyProtection="1"/>
    <xf numFmtId="0" fontId="0" fillId="4" borderId="0" xfId="0" applyFill="1" applyProtection="1"/>
    <xf numFmtId="0" fontId="4" fillId="3" borderId="6" xfId="0" applyFont="1" applyFill="1" applyBorder="1" applyProtection="1"/>
    <xf numFmtId="0" fontId="5" fillId="4" borderId="4" xfId="0" applyFont="1" applyFill="1" applyBorder="1" applyProtection="1"/>
    <xf numFmtId="0" fontId="5" fillId="4" borderId="0" xfId="0" applyFont="1" applyFill="1" applyProtection="1"/>
    <xf numFmtId="0" fontId="0" fillId="0" borderId="5" xfId="0" applyBorder="1" applyProtection="1"/>
    <xf numFmtId="0" fontId="0" fillId="0" borderId="9" xfId="0" applyBorder="1" applyProtection="1"/>
    <xf numFmtId="0" fontId="12" fillId="14" borderId="13" xfId="0" applyFont="1" applyFill="1" applyBorder="1" applyProtection="1"/>
    <xf numFmtId="0" fontId="0" fillId="2" borderId="10" xfId="0" applyFill="1" applyBorder="1" applyProtection="1"/>
    <xf numFmtId="0" fontId="7" fillId="2" borderId="11" xfId="0" applyFont="1" applyFill="1" applyBorder="1" applyProtection="1"/>
    <xf numFmtId="0" fontId="0" fillId="12" borderId="11" xfId="0" applyFill="1" applyBorder="1" applyProtection="1"/>
    <xf numFmtId="0" fontId="0" fillId="7" borderId="30" xfId="0" applyFill="1" applyBorder="1" applyProtection="1"/>
    <xf numFmtId="0" fontId="0" fillId="7" borderId="17" xfId="0" applyFill="1" applyBorder="1" applyProtection="1"/>
    <xf numFmtId="0" fontId="5" fillId="7" borderId="17" xfId="0" applyFont="1" applyFill="1" applyBorder="1" applyProtection="1"/>
    <xf numFmtId="0" fontId="5" fillId="8" borderId="19" xfId="0" applyFont="1" applyFill="1" applyBorder="1" applyProtection="1"/>
    <xf numFmtId="0" fontId="0" fillId="6" borderId="12" xfId="0" applyFill="1" applyBorder="1" applyProtection="1"/>
    <xf numFmtId="0" fontId="8" fillId="6" borderId="13" xfId="0" applyFont="1" applyFill="1" applyBorder="1" applyProtection="1"/>
    <xf numFmtId="1" fontId="5" fillId="12" borderId="13" xfId="0" applyNumberFormat="1" applyFont="1" applyFill="1" applyBorder="1" applyProtection="1"/>
    <xf numFmtId="2" fontId="5" fillId="12" borderId="14" xfId="0" applyNumberFormat="1" applyFont="1" applyFill="1" applyBorder="1" applyProtection="1"/>
    <xf numFmtId="2" fontId="5" fillId="7" borderId="15" xfId="0" applyNumberFormat="1" applyFont="1" applyFill="1" applyBorder="1" applyProtection="1"/>
    <xf numFmtId="0" fontId="0" fillId="8" borderId="20" xfId="0" applyFill="1" applyBorder="1" applyProtection="1"/>
    <xf numFmtId="0" fontId="9" fillId="6" borderId="13" xfId="0" applyFont="1" applyFill="1" applyBorder="1" applyProtection="1"/>
    <xf numFmtId="165" fontId="5" fillId="12" borderId="13" xfId="0" applyNumberFormat="1" applyFont="1" applyFill="1" applyBorder="1" applyProtection="1"/>
    <xf numFmtId="0" fontId="0" fillId="6" borderId="22" xfId="0" applyFill="1" applyBorder="1" applyProtection="1"/>
    <xf numFmtId="0" fontId="8" fillId="6" borderId="23" xfId="0" applyFont="1" applyFill="1" applyBorder="1" applyProtection="1"/>
    <xf numFmtId="1" fontId="5" fillId="12" borderId="23" xfId="0" applyNumberFormat="1" applyFont="1" applyFill="1" applyBorder="1" applyProtection="1"/>
    <xf numFmtId="2" fontId="5" fillId="12" borderId="24" xfId="0" applyNumberFormat="1" applyFont="1" applyFill="1" applyBorder="1" applyProtection="1"/>
    <xf numFmtId="2" fontId="5" fillId="7" borderId="25" xfId="0" applyNumberFormat="1" applyFont="1" applyFill="1" applyBorder="1" applyProtection="1"/>
    <xf numFmtId="0" fontId="0" fillId="8" borderId="26" xfId="0" applyFill="1" applyBorder="1" applyProtection="1"/>
    <xf numFmtId="1" fontId="0" fillId="13" borderId="13" xfId="0" applyNumberFormat="1" applyFill="1" applyBorder="1" applyProtection="1"/>
    <xf numFmtId="2" fontId="0" fillId="13" borderId="16" xfId="0" applyNumberFormat="1" applyFill="1" applyBorder="1" applyProtection="1"/>
    <xf numFmtId="0" fontId="0" fillId="6" borderId="27" xfId="0" applyFill="1" applyBorder="1" applyProtection="1"/>
    <xf numFmtId="0" fontId="8" fillId="6" borderId="28" xfId="0" applyFont="1" applyFill="1" applyBorder="1" applyProtection="1"/>
    <xf numFmtId="1" fontId="0" fillId="13" borderId="28" xfId="0" applyNumberFormat="1" applyFill="1" applyBorder="1" applyProtection="1"/>
    <xf numFmtId="2" fontId="5" fillId="12" borderId="29" xfId="0" applyNumberFormat="1" applyFont="1" applyFill="1" applyBorder="1" applyProtection="1"/>
    <xf numFmtId="2" fontId="5" fillId="7" borderId="18" xfId="0" applyNumberFormat="1" applyFont="1" applyFill="1" applyBorder="1" applyProtection="1"/>
    <xf numFmtId="164" fontId="5" fillId="7" borderId="18" xfId="0" applyNumberFormat="1" applyFont="1" applyFill="1" applyBorder="1" applyProtection="1"/>
    <xf numFmtId="0" fontId="0" fillId="8" borderId="21" xfId="0" applyFill="1" applyBorder="1" applyProtection="1"/>
    <xf numFmtId="0" fontId="0" fillId="0" borderId="15" xfId="0" applyBorder="1" applyProtection="1"/>
    <xf numFmtId="2" fontId="5" fillId="0" borderId="16" xfId="0" applyNumberFormat="1" applyFont="1" applyBorder="1" applyProtection="1"/>
    <xf numFmtId="2" fontId="5" fillId="0" borderId="14" xfId="0" applyNumberFormat="1" applyFont="1" applyBorder="1" applyProtection="1"/>
    <xf numFmtId="0" fontId="0" fillId="0" borderId="14" xfId="0" applyBorder="1" applyProtection="1"/>
    <xf numFmtId="0" fontId="5" fillId="0" borderId="14" xfId="0" applyFont="1" applyBorder="1" applyProtection="1"/>
    <xf numFmtId="0" fontId="5" fillId="0" borderId="16" xfId="0" applyFont="1" applyBorder="1" applyProtection="1"/>
    <xf numFmtId="2" fontId="0" fillId="0" borderId="16" xfId="0" applyNumberFormat="1" applyBorder="1" applyProtection="1"/>
    <xf numFmtId="0" fontId="0" fillId="11" borderId="15" xfId="0" applyFill="1" applyBorder="1" applyProtection="1"/>
    <xf numFmtId="0" fontId="10" fillId="3" borderId="16" xfId="0" applyFont="1" applyFill="1" applyBorder="1" applyProtection="1"/>
    <xf numFmtId="0" fontId="10" fillId="3" borderId="14" xfId="0" applyFont="1" applyFill="1" applyBorder="1" applyProtection="1"/>
    <xf numFmtId="2" fontId="11" fillId="3" borderId="16" xfId="0" applyNumberFormat="1" applyFont="1" applyFill="1" applyBorder="1" applyProtection="1"/>
    <xf numFmtId="0" fontId="0" fillId="3" borderId="14" xfId="0" applyFill="1" applyBorder="1" applyProtection="1"/>
    <xf numFmtId="0" fontId="11" fillId="3" borderId="14" xfId="0" applyFont="1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7B59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1592355</xdr:colOff>
      <xdr:row>0</xdr:row>
      <xdr:rowOff>109995</xdr:rowOff>
    </xdr:from>
    <xdr:to>
      <xdr:col>4</xdr:col>
      <xdr:colOff>185235</xdr:colOff>
      <xdr:row>2</xdr:row>
      <xdr:rowOff>842595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11430" y="109995"/>
          <a:ext cx="2326680" cy="1113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selection activeCell="E10" sqref="E10"/>
    </sheetView>
  </sheetViews>
  <sheetFormatPr defaultColWidth="8.7109375" defaultRowHeight="15" x14ac:dyDescent="0.25"/>
  <cols>
    <col min="1" max="1" width="3.28515625" customWidth="1"/>
    <col min="2" max="2" width="39" customWidth="1"/>
    <col min="3" max="3" width="4.28515625" customWidth="1"/>
    <col min="4" max="4" width="12.7109375" customWidth="1"/>
    <col min="5" max="5" width="15" customWidth="1"/>
    <col min="6" max="6" width="9.7109375" customWidth="1"/>
    <col min="7" max="7" width="2.42578125" customWidth="1"/>
  </cols>
  <sheetData>
    <row r="1" spans="1:12" x14ac:dyDescent="0.25">
      <c r="A1" s="5"/>
      <c r="B1" s="5"/>
      <c r="C1" s="5"/>
      <c r="D1" s="5"/>
      <c r="E1" s="5"/>
      <c r="F1" s="5"/>
      <c r="G1" s="3"/>
    </row>
    <row r="2" spans="1:12" x14ac:dyDescent="0.25">
      <c r="A2" s="5"/>
      <c r="B2" s="5"/>
      <c r="C2" s="5"/>
      <c r="D2" s="5"/>
      <c r="E2" s="5"/>
      <c r="F2" s="5"/>
      <c r="G2" s="3"/>
    </row>
    <row r="3" spans="1:12" ht="72.400000000000006" customHeight="1" x14ac:dyDescent="0.25">
      <c r="A3" s="5"/>
      <c r="B3" s="5"/>
      <c r="C3" s="5"/>
      <c r="D3" s="5"/>
      <c r="E3" s="5"/>
      <c r="F3" s="5"/>
      <c r="G3" s="3"/>
    </row>
    <row r="4" spans="1:12" ht="21" x14ac:dyDescent="0.35">
      <c r="A4" s="6"/>
      <c r="B4" s="7" t="s">
        <v>34</v>
      </c>
      <c r="C4" s="7"/>
      <c r="D4" s="7"/>
      <c r="E4" s="7"/>
      <c r="F4" s="8"/>
      <c r="G4" s="4"/>
    </row>
    <row r="5" spans="1:12" x14ac:dyDescent="0.25">
      <c r="A5" s="5"/>
      <c r="B5" s="5"/>
      <c r="C5" s="5"/>
      <c r="D5" s="5"/>
      <c r="E5" s="5"/>
      <c r="F5" s="5"/>
      <c r="G5" s="3"/>
    </row>
    <row r="6" spans="1:12" ht="23.25" x14ac:dyDescent="0.35">
      <c r="A6" s="5"/>
      <c r="B6" s="5"/>
      <c r="C6" s="5"/>
      <c r="D6" s="9" t="s">
        <v>0</v>
      </c>
      <c r="E6" s="10" t="s">
        <v>1</v>
      </c>
      <c r="F6" s="11" t="s">
        <v>2</v>
      </c>
    </row>
    <row r="7" spans="1:12" x14ac:dyDescent="0.25">
      <c r="A7" s="5"/>
      <c r="B7" s="5"/>
      <c r="C7" s="5"/>
      <c r="D7" s="12" t="s">
        <v>3</v>
      </c>
      <c r="E7" s="5"/>
      <c r="F7" s="13"/>
    </row>
    <row r="8" spans="1:12" ht="26.25" x14ac:dyDescent="0.4">
      <c r="A8" s="5"/>
      <c r="B8" s="5"/>
      <c r="C8" s="5"/>
      <c r="D8" s="14" t="s">
        <v>4</v>
      </c>
      <c r="E8" s="15" t="s">
        <v>5</v>
      </c>
      <c r="F8" s="16">
        <f>(D10*2)*(E10*1.75)</f>
        <v>84</v>
      </c>
    </row>
    <row r="9" spans="1:12" x14ac:dyDescent="0.25">
      <c r="A9" s="5"/>
      <c r="B9" s="5"/>
      <c r="C9" s="5"/>
      <c r="D9" s="17" t="s">
        <v>6</v>
      </c>
      <c r="E9" s="18" t="s">
        <v>24</v>
      </c>
      <c r="F9" s="19"/>
    </row>
    <row r="10" spans="1:12" ht="18.75" x14ac:dyDescent="0.3">
      <c r="A10" s="5"/>
      <c r="B10" s="21" t="s">
        <v>35</v>
      </c>
      <c r="C10" s="5"/>
      <c r="D10" s="1">
        <v>3</v>
      </c>
      <c r="E10" s="2">
        <v>8</v>
      </c>
      <c r="F10" s="20"/>
      <c r="G10" s="5"/>
    </row>
    <row r="11" spans="1:12" x14ac:dyDescent="0.25">
      <c r="A11" s="5"/>
      <c r="B11" s="5"/>
      <c r="C11" s="5"/>
      <c r="D11" s="5"/>
      <c r="E11" s="5"/>
      <c r="F11" s="5"/>
      <c r="G11" s="5"/>
      <c r="L11" s="3"/>
    </row>
    <row r="12" spans="1:12" ht="15.75" thickBot="1" x14ac:dyDescent="0.3">
      <c r="A12" s="5"/>
      <c r="B12" s="5"/>
      <c r="C12" s="5"/>
      <c r="D12" s="5"/>
      <c r="E12" s="5"/>
      <c r="F12" s="5"/>
      <c r="G12" s="5"/>
    </row>
    <row r="13" spans="1:12" x14ac:dyDescent="0.25">
      <c r="A13" s="22" t="s">
        <v>7</v>
      </c>
      <c r="B13" s="23" t="s">
        <v>8</v>
      </c>
      <c r="C13" s="24" t="s">
        <v>9</v>
      </c>
      <c r="D13" s="25" t="s">
        <v>36</v>
      </c>
      <c r="E13" s="26"/>
      <c r="F13" s="27" t="s">
        <v>10</v>
      </c>
      <c r="G13" s="28"/>
    </row>
    <row r="14" spans="1:12" x14ac:dyDescent="0.25">
      <c r="A14" s="29" t="s">
        <v>11</v>
      </c>
      <c r="B14" s="30" t="s">
        <v>25</v>
      </c>
      <c r="C14" s="31">
        <f>(E10+1) *D10</f>
        <v>27</v>
      </c>
      <c r="D14" s="32">
        <v>50</v>
      </c>
      <c r="E14" s="33"/>
      <c r="F14" s="33">
        <f>C14*D14</f>
        <v>1350</v>
      </c>
      <c r="G14" s="34"/>
    </row>
    <row r="15" spans="1:12" x14ac:dyDescent="0.25">
      <c r="A15" s="29" t="s">
        <v>12</v>
      </c>
      <c r="B15" s="30" t="s">
        <v>26</v>
      </c>
      <c r="C15" s="31">
        <f>((D10-1)*(E10-1))*2</f>
        <v>28</v>
      </c>
      <c r="D15" s="32">
        <v>40</v>
      </c>
      <c r="E15" s="33"/>
      <c r="F15" s="33">
        <f t="shared" ref="F15:F23" si="0">C15*D15</f>
        <v>1120</v>
      </c>
      <c r="G15" s="34"/>
    </row>
    <row r="16" spans="1:12" x14ac:dyDescent="0.25">
      <c r="A16" s="29" t="s">
        <v>13</v>
      </c>
      <c r="B16" s="35" t="s">
        <v>27</v>
      </c>
      <c r="C16" s="31">
        <f>D10-1</f>
        <v>2</v>
      </c>
      <c r="D16" s="32">
        <v>160</v>
      </c>
      <c r="E16" s="33"/>
      <c r="F16" s="33">
        <f t="shared" si="0"/>
        <v>320</v>
      </c>
      <c r="G16" s="34"/>
    </row>
    <row r="17" spans="1:7" x14ac:dyDescent="0.25">
      <c r="A17" s="29" t="s">
        <v>14</v>
      </c>
      <c r="B17" s="30" t="s">
        <v>28</v>
      </c>
      <c r="C17" s="31">
        <f>D10*E10*2</f>
        <v>48</v>
      </c>
      <c r="D17" s="32">
        <v>9</v>
      </c>
      <c r="E17" s="33"/>
      <c r="F17" s="33">
        <f t="shared" si="0"/>
        <v>432</v>
      </c>
      <c r="G17" s="34"/>
    </row>
    <row r="18" spans="1:7" x14ac:dyDescent="0.25">
      <c r="A18" s="29" t="s">
        <v>15</v>
      </c>
      <c r="B18" s="30" t="s">
        <v>29</v>
      </c>
      <c r="C18" s="36">
        <f>F8/8.16</f>
        <v>10.294117647058822</v>
      </c>
      <c r="D18" s="32">
        <v>10</v>
      </c>
      <c r="E18" s="33"/>
      <c r="F18" s="33">
        <f t="shared" si="0"/>
        <v>102.94117647058823</v>
      </c>
      <c r="G18" s="34"/>
    </row>
    <row r="19" spans="1:7" x14ac:dyDescent="0.25">
      <c r="A19" s="29" t="s">
        <v>16</v>
      </c>
      <c r="B19" s="30" t="s">
        <v>37</v>
      </c>
      <c r="C19" s="31">
        <f>(E10+1)*2</f>
        <v>18</v>
      </c>
      <c r="D19" s="32">
        <v>15</v>
      </c>
      <c r="E19" s="33"/>
      <c r="F19" s="33">
        <f t="shared" si="0"/>
        <v>270</v>
      </c>
      <c r="G19" s="34"/>
    </row>
    <row r="20" spans="1:7" x14ac:dyDescent="0.25">
      <c r="A20" s="29" t="s">
        <v>17</v>
      </c>
      <c r="B20" s="30" t="s">
        <v>30</v>
      </c>
      <c r="C20" s="31">
        <f>D10*2</f>
        <v>6</v>
      </c>
      <c r="D20" s="32">
        <v>14</v>
      </c>
      <c r="E20" s="33"/>
      <c r="F20" s="33">
        <f t="shared" si="0"/>
        <v>84</v>
      </c>
      <c r="G20" s="34"/>
    </row>
    <row r="21" spans="1:7" x14ac:dyDescent="0.25">
      <c r="A21" s="29" t="s">
        <v>18</v>
      </c>
      <c r="B21" s="30" t="s">
        <v>31</v>
      </c>
      <c r="C21" s="31">
        <f>(D10-1)*2</f>
        <v>4</v>
      </c>
      <c r="D21" s="32">
        <v>10</v>
      </c>
      <c r="E21" s="33"/>
      <c r="F21" s="33">
        <f t="shared" si="0"/>
        <v>40</v>
      </c>
      <c r="G21" s="34"/>
    </row>
    <row r="22" spans="1:7" x14ac:dyDescent="0.25">
      <c r="A22" s="37" t="s">
        <v>19</v>
      </c>
      <c r="B22" s="38" t="s">
        <v>32</v>
      </c>
      <c r="C22" s="39">
        <f>(D10-1)*E10</f>
        <v>16</v>
      </c>
      <c r="D22" s="40">
        <v>16</v>
      </c>
      <c r="E22" s="41"/>
      <c r="F22" s="33">
        <f t="shared" si="0"/>
        <v>256</v>
      </c>
      <c r="G22" s="42"/>
    </row>
    <row r="23" spans="1:7" x14ac:dyDescent="0.25">
      <c r="A23" s="29" t="s">
        <v>33</v>
      </c>
      <c r="B23" s="30" t="s">
        <v>38</v>
      </c>
      <c r="C23" s="43">
        <v>20</v>
      </c>
      <c r="D23" s="44">
        <v>6</v>
      </c>
      <c r="E23" s="41"/>
      <c r="F23" s="33">
        <f t="shared" si="0"/>
        <v>120</v>
      </c>
      <c r="G23" s="34"/>
    </row>
    <row r="24" spans="1:7" ht="15.75" thickBot="1" x14ac:dyDescent="0.3">
      <c r="A24" s="45"/>
      <c r="B24" s="46"/>
      <c r="C24" s="47"/>
      <c r="D24" s="48"/>
      <c r="E24" s="49"/>
      <c r="F24" s="50"/>
      <c r="G24" s="51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2"/>
      <c r="B26" s="53" t="s">
        <v>20</v>
      </c>
      <c r="C26" s="54"/>
      <c r="D26" s="53"/>
      <c r="E26" s="55"/>
      <c r="F26" s="53">
        <f>SUM(F14:F23)</f>
        <v>4094.9411764705883</v>
      </c>
      <c r="G26" s="56" t="s">
        <v>21</v>
      </c>
    </row>
    <row r="27" spans="1:7" x14ac:dyDescent="0.25">
      <c r="A27" s="52"/>
      <c r="B27" s="57" t="s">
        <v>22</v>
      </c>
      <c r="C27" s="56"/>
      <c r="D27" s="58"/>
      <c r="E27" s="55"/>
      <c r="F27" s="53">
        <f>F26*25/100</f>
        <v>1023.7352941176472</v>
      </c>
      <c r="G27" s="56" t="s">
        <v>21</v>
      </c>
    </row>
    <row r="28" spans="1:7" ht="15.75" x14ac:dyDescent="0.25">
      <c r="A28" s="59"/>
      <c r="B28" s="60" t="s">
        <v>23</v>
      </c>
      <c r="C28" s="61"/>
      <c r="D28" s="62"/>
      <c r="E28" s="63"/>
      <c r="F28" s="62">
        <f>F26+F27</f>
        <v>5118.6764705882351</v>
      </c>
      <c r="G28" s="64" t="s">
        <v>21</v>
      </c>
    </row>
    <row r="29" spans="1:7" x14ac:dyDescent="0.25">
      <c r="A29" s="3"/>
      <c r="B29" s="3"/>
      <c r="C29" s="3"/>
      <c r="D29" s="3"/>
      <c r="E29" s="3"/>
      <c r="F29" s="3"/>
      <c r="G29" s="3"/>
    </row>
  </sheetData>
  <sheetProtection algorithmName="SHA-512" hashValue="h1yTC3hot2DBIE+yQPnCZwQMt8Lctk6cNsPU048Ij7v7UOdGYuljXnpF83/lLNlQh5B4VbY2yXSn4HCXKoX6kQ==" saltValue="AnNRy8o+wlxs3a2KGEO/9Q==" spinCount="100000" sheet="1" objects="1" scenarios="1" select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TERMO-LINE</dc:creator>
  <dc:description/>
  <cp:lastModifiedBy>TERMO-LINE</cp:lastModifiedBy>
  <cp:revision>6</cp:revision>
  <cp:lastPrinted>2022-09-21T09:31:34Z</cp:lastPrinted>
  <dcterms:created xsi:type="dcterms:W3CDTF">2022-09-19T05:01:45Z</dcterms:created>
  <dcterms:modified xsi:type="dcterms:W3CDTF">2023-05-15T12:40:31Z</dcterms:modified>
  <dc:language>hr-HR</dc:language>
</cp:coreProperties>
</file>